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51" i="1" l="1"/>
  <c r="H26" i="1"/>
  <c r="H18" i="1" l="1"/>
  <c r="H62" i="1"/>
  <c r="H38" i="1"/>
  <c r="H34" i="1" l="1"/>
  <c r="H32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<sst xmlns="http://schemas.openxmlformats.org/spreadsheetml/2006/main" count="63" uniqueCount="35">
  <si>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</si>
  <si>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</si>
  <si>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</si>
  <si>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</si>
  <si>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</si>
  <si>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</si>
  <si>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</si>
  <si>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</si>
  <si>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</si>
  <si>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</si>
  <si>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</si>
  <si>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</si>
  <si>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</si>
  <si>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</si>
  <si>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</si>
  <si>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</si>
  <si>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</si>
  <si>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</si>
  <si>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</si>
  <si>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</si>
  <si>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</si>
  <si>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</si>
  <si>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</si>
  <si>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</si>
  <si>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</si>
  <si>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</si>
  <si>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</si>
  <si>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</si>
  <si>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</si>
  <si>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</si>
  <si>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</si>
  <si>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</si>
  <si>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23.03.2026</t>
  </si>
  <si>
    <t>Primljena i neutrošena participacija od 23.03.2026</t>
  </si>
  <si>
    <t xml:space="preserve">Dana 23.03.2026.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</si>
</sst>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L23" sqref="L23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48" t="s">
        <v>3</v>
      </c>
      <c r="C11" s="49"/>
      <c r="D11" s="49"/>
      <c r="E11" s="49"/>
      <c r="F11" s="50"/>
      <c r="G11" s="27" t="s">
        <v>4</v>
      </c>
      <c r="H11" s="27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8">
        <v>46104</v>
      </c>
      <c r="H12" s="20">
        <v>1918535.38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5" t="s">
        <v>7</v>
      </c>
      <c r="C13" s="45"/>
      <c r="D13" s="45"/>
      <c r="E13" s="45"/>
      <c r="F13" s="45"/>
      <c r="G13" s="29">
        <v>46104</v>
      </c>
      <c r="H13" s="1">
        <f>H14+H31-H39-H55</f>
        <v>986501.76</v>
      </c>
      <c r="I13" s="5"/>
      <c r="J13" s="5"/>
      <c r="K13" s="3"/>
      <c r="L13" s="3"/>
      <c r="M13" s="12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1">
        <v>46104</v>
      </c>
      <c r="H14" s="22">
        <f>SUM(H15:H30)</f>
        <v>657215.06999999995</v>
      </c>
      <c r="I14" s="13"/>
      <c r="J14" s="5"/>
      <c r="K14" s="12"/>
      <c r="L14" s="3"/>
      <c r="M14" s="12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0"/>
      <c r="H15" s="6">
        <v>0</v>
      </c>
      <c r="I15" s="14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0"/>
      <c r="H16" s="6">
        <v>0</v>
      </c>
      <c r="I16" s="14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0"/>
      <c r="H17" s="6">
        <v>0</v>
      </c>
      <c r="I17" s="14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0"/>
      <c r="H18" s="4">
        <f>132578-132577.61-0.39</f>
        <v>1.3969825296555882E-11</v>
      </c>
      <c r="I18" s="14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0"/>
      <c r="H19" s="15">
        <v>0</v>
      </c>
      <c r="I19" s="14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0"/>
      <c r="H20" s="4">
        <v>0</v>
      </c>
      <c r="I20" s="14"/>
      <c r="J20" s="5"/>
    </row>
    <row r="21" spans="2:13" x14ac:dyDescent="0.25">
      <c r="B21" s="32" t="s">
        <v>13</v>
      </c>
      <c r="C21" s="33"/>
      <c r="D21" s="33"/>
      <c r="E21" s="33"/>
      <c r="F21" s="34"/>
      <c r="G21" s="10"/>
      <c r="H21" s="4">
        <v>0</v>
      </c>
      <c r="I21" s="14"/>
      <c r="J21" s="5"/>
    </row>
    <row r="22" spans="2:13" x14ac:dyDescent="0.25">
      <c r="B22" s="32" t="s">
        <v>26</v>
      </c>
      <c r="C22" s="33"/>
      <c r="D22" s="33"/>
      <c r="E22" s="33"/>
      <c r="F22" s="34"/>
      <c r="G22" s="10"/>
      <c r="H22" s="4">
        <v>0</v>
      </c>
      <c r="I22" s="14"/>
      <c r="J22" s="5"/>
    </row>
    <row r="23" spans="2:13" x14ac:dyDescent="0.25">
      <c r="B23" s="32" t="s">
        <v>14</v>
      </c>
      <c r="C23" s="33"/>
      <c r="D23" s="33"/>
      <c r="E23" s="33"/>
      <c r="F23" s="34"/>
      <c r="G23" s="10"/>
      <c r="H23" s="4">
        <v>0</v>
      </c>
      <c r="I23" s="14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0"/>
      <c r="H24" s="4">
        <v>0</v>
      </c>
      <c r="I24" s="14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2" t="s">
        <v>16</v>
      </c>
      <c r="C26" s="33"/>
      <c r="D26" s="33"/>
      <c r="E26" s="33"/>
      <c r="F26" s="34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</f>
        <v>229763.68999999992</v>
      </c>
      <c r="J26" s="14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0"/>
      <c r="H27" s="4">
        <v>0</v>
      </c>
      <c r="I27" s="14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0"/>
      <c r="H28" s="4">
        <v>0</v>
      </c>
      <c r="I28" s="14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0"/>
      <c r="H29" s="4">
        <v>0</v>
      </c>
      <c r="I29" s="14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+6650+2650+850+10500+2450+3550+7750+3250+1050+10300+5400+1500+7800+2950+2100+6050+3050+4100+400+9750+3250+9800+2450</f>
        <v>427451.38</v>
      </c>
      <c r="I30" s="14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1">
        <v>46104</v>
      </c>
      <c r="H31" s="22">
        <f>H32+H33+H34+H35+H37+H38+H36</f>
        <v>329370.79000000004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1"/>
      <c r="H32" s="6">
        <f>4301869.25-4301869.25</f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1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1"/>
      <c r="H34" s="4">
        <f>98390.21-69793.19+235000+23707.78+54326.4-32258.01+7999.99-7999.99+444199.99+32258.01-436200-315530.41+293108.61-99972.6</f>
        <v>227236.79000000007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1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1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1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1"/>
      <c r="H38" s="4">
        <f>9106+20282+10865+8071+13970+21317+18523</f>
        <v>102134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8">
        <v>46104</v>
      </c>
      <c r="H39" s="19">
        <f>SUM(H40:H54)</f>
        <v>84.1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0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0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0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0"/>
      <c r="H43" s="4">
        <v>0</v>
      </c>
      <c r="I43" s="5"/>
      <c r="J43" s="13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0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0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0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0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0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0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0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0"/>
      <c r="H51" s="4">
        <f>78.1+6</f>
        <v>84.1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0"/>
      <c r="H52" s="4">
        <v>0</v>
      </c>
      <c r="I52" s="17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0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0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8">
        <v>46104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1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1"/>
      <c r="H57" s="4">
        <v>0</v>
      </c>
      <c r="I57" s="5"/>
      <c r="J57" s="13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1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1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1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1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4">
        <v>46104</v>
      </c>
      <c r="H62" s="25">
        <f>6082460.98-7682.4+16512.4-16512.4+54996.71+625615.85+74472.33-625615.85-9175.98+53878-4193878+17354.53-17354.53+55837.58+76875.98+666540.43-666540.43+64248.03-1320000+17354.53-17354.53+0.39</f>
        <v>932033.61999999953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1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3"/>
      <c r="H64" s="26">
        <f>H14+H31-H39-H55+H62-H63</f>
        <v>1918535.3799999994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2026-03-25T09:42:47Z</dcterms:modified>
  <cp:category/>
  <cp:contentStatus/>
</cp:coreProperties>
</file>